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9" i="5" l="1"/>
  <c r="AQ9" i="5"/>
  <c r="AP9" i="5"/>
  <c r="AO9" i="5"/>
  <c r="AN9" i="5"/>
  <c r="AM9" i="5"/>
  <c r="AG9" i="5"/>
  <c r="AE9" i="5"/>
  <c r="AD9" i="5"/>
  <c r="H14" i="5" s="1"/>
  <c r="AC9" i="5"/>
  <c r="G14" i="5" s="1"/>
  <c r="AB9" i="5"/>
  <c r="F14" i="5" s="1"/>
  <c r="AA9" i="5"/>
  <c r="E14" i="5" s="1"/>
  <c r="W9" i="5"/>
  <c r="U9" i="5"/>
  <c r="T9" i="5"/>
  <c r="S9" i="5"/>
  <c r="R9" i="5"/>
  <c r="Q9" i="5"/>
  <c r="K9" i="5"/>
  <c r="I9" i="5"/>
  <c r="I13" i="5" s="1"/>
  <c r="H9" i="5"/>
  <c r="H13" i="5" s="1"/>
  <c r="H15" i="5" s="1"/>
  <c r="G9" i="5"/>
  <c r="G13" i="5" s="1"/>
  <c r="G15" i="5" s="1"/>
  <c r="F9" i="5"/>
  <c r="F13" i="5" s="1"/>
  <c r="F15" i="5" s="1"/>
  <c r="E9" i="5"/>
  <c r="E13" i="5" s="1"/>
  <c r="E15" i="5" s="1"/>
  <c r="I14" i="5" l="1"/>
  <c r="J14" i="5" s="1"/>
  <c r="K14" i="5"/>
  <c r="K15" i="5" s="1"/>
  <c r="I15" i="5"/>
  <c r="O15" i="5" s="1"/>
  <c r="N15" i="5"/>
  <c r="L15" i="5"/>
  <c r="M15" i="5"/>
  <c r="N14" i="5"/>
  <c r="L14" i="5"/>
  <c r="M14" i="5"/>
  <c r="AF9" i="5"/>
  <c r="O14" i="5" l="1"/>
  <c r="J15" i="5"/>
</calcChain>
</file>

<file path=xl/sharedStrings.xml><?xml version="1.0" encoding="utf-8"?>
<sst xmlns="http://schemas.openxmlformats.org/spreadsheetml/2006/main" count="77" uniqueCount="34">
  <si>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</si>
  <si>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</si>
  <si>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</si>
  <si>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</si>
  <si>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</si>
  <si>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</si>
  <si>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</si>
  <si>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</si>
  <si>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</si>
  <si>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</si>
  <si>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</si>
  <si>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</si>
  <si>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</si>
  <si>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</si>
  <si>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</si>
  <si>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</si>
  <si>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</si>
  <si>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</si>
  <si>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</si>
  <si>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</si>
  <si>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</si>
  <si>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</si>
  <si>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</si>
  <si>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</si>
  <si>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PomPy = Pomarkun Pyry  (1945)</t>
  </si>
  <si>
    <t>Santeri Tuulensuu</t>
  </si>
  <si>
    <t>10.</t>
  </si>
  <si>
    <t>PomPy</t>
  </si>
  <si>
    <t>9.</t>
  </si>
  <si>
    <t>8.2.1994   Pori</t>
  </si>
  <si>
    <t>KaMa = Kankaanpään Maila  (1958),  kasvattajaseura</t>
  </si>
  <si>
    <t>4.</t>
  </si>
  <si>
    <t>UPV</t>
  </si>
  <si>
    <t>UPV = Ulvilan Pesä-Veikot  (1957)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</si>
</sst>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2014</v>
      </c>
      <c r="Y4" s="12" t="s">
        <v>26</v>
      </c>
      <c r="Z4" s="1" t="s">
        <v>27</v>
      </c>
      <c r="AA4" s="12">
        <v>12</v>
      </c>
      <c r="AB4" s="12">
        <v>0</v>
      </c>
      <c r="AC4" s="12">
        <v>3</v>
      </c>
      <c r="AD4" s="12">
        <v>12</v>
      </c>
      <c r="AE4" s="12">
        <v>61</v>
      </c>
      <c r="AF4" s="68">
        <v>0.67769999999999997</v>
      </c>
      <c r="AG4" s="69">
        <v>90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2015</v>
      </c>
      <c r="Y5" s="12" t="s">
        <v>28</v>
      </c>
      <c r="Z5" s="1" t="s">
        <v>27</v>
      </c>
      <c r="AA5" s="12">
        <v>10</v>
      </c>
      <c r="AB5" s="12">
        <v>1</v>
      </c>
      <c r="AC5" s="12">
        <v>3</v>
      </c>
      <c r="AD5" s="12">
        <v>6</v>
      </c>
      <c r="AE5" s="12">
        <v>60</v>
      </c>
      <c r="AF5" s="68">
        <v>0.7792</v>
      </c>
      <c r="AG5" s="69">
        <v>77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2016</v>
      </c>
      <c r="Y6" s="12" t="s">
        <v>28</v>
      </c>
      <c r="Z6" s="1" t="s">
        <v>27</v>
      </c>
      <c r="AA6" s="12">
        <v>9</v>
      </c>
      <c r="AB6" s="12">
        <v>0</v>
      </c>
      <c r="AC6" s="12">
        <v>0</v>
      </c>
      <c r="AD6" s="12">
        <v>13</v>
      </c>
      <c r="AE6" s="12">
        <v>36</v>
      </c>
      <c r="AF6" s="68">
        <v>0.55379999999999996</v>
      </c>
      <c r="AG6" s="69">
        <v>65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7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/>
      <c r="Y7" s="12"/>
      <c r="Z7" s="1"/>
      <c r="AA7" s="12"/>
      <c r="AB7" s="12"/>
      <c r="AC7" s="12"/>
      <c r="AD7" s="12"/>
      <c r="AE7" s="12"/>
      <c r="AF7" s="68"/>
      <c r="AG7" s="6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7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70">
        <v>2022</v>
      </c>
      <c r="Y8" s="70" t="s">
        <v>31</v>
      </c>
      <c r="Z8" s="71" t="s">
        <v>32</v>
      </c>
      <c r="AA8" s="70">
        <v>4</v>
      </c>
      <c r="AB8" s="70">
        <v>0</v>
      </c>
      <c r="AC8" s="70">
        <v>2</v>
      </c>
      <c r="AD8" s="70">
        <v>1</v>
      </c>
      <c r="AE8" s="70">
        <v>17</v>
      </c>
      <c r="AF8" s="72">
        <v>0.62960000000000005</v>
      </c>
      <c r="AG8" s="73">
        <v>27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35</v>
      </c>
      <c r="AB9" s="36">
        <f>SUM(AB4:AB8)</f>
        <v>1</v>
      </c>
      <c r="AC9" s="36">
        <f>SUM(AC4:AC8)</f>
        <v>8</v>
      </c>
      <c r="AD9" s="36">
        <f>SUM(AD4:AD8)</f>
        <v>32</v>
      </c>
      <c r="AE9" s="36">
        <f>SUM(AE4:AE8)</f>
        <v>174</v>
      </c>
      <c r="AF9" s="37">
        <f>PRODUCT(AE9/AG9)</f>
        <v>0.6718146718146718</v>
      </c>
      <c r="AG9" s="21">
        <f>SUM(AG4:AG8)</f>
        <v>259</v>
      </c>
      <c r="AH9" s="18"/>
      <c r="AI9" s="29"/>
      <c r="AJ9" s="41"/>
      <c r="AK9" s="42"/>
      <c r="AL9" s="10"/>
      <c r="AM9" s="36">
        <f>SUM(AM4:AM8)</f>
        <v>0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37">
        <v>0</v>
      </c>
      <c r="AS9" s="39">
        <f>SUM(AS4:AS8)</f>
        <v>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22</v>
      </c>
      <c r="O11" s="7" t="s">
        <v>21</v>
      </c>
      <c r="Q11" s="17"/>
      <c r="R11" s="17" t="s">
        <v>10</v>
      </c>
      <c r="S11" s="17"/>
      <c r="T11" s="54" t="s">
        <v>30</v>
      </c>
      <c r="U11" s="10"/>
      <c r="V11" s="19"/>
      <c r="W11" s="19"/>
      <c r="X11" s="43"/>
      <c r="Y11" s="43"/>
      <c r="Z11" s="43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54" t="s">
        <v>24</v>
      </c>
      <c r="U12" s="16"/>
      <c r="V12" s="16"/>
      <c r="W12" s="16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0</v>
      </c>
      <c r="F13" s="47">
        <f>PRODUCT(F9+R9)</f>
        <v>0</v>
      </c>
      <c r="G13" s="47">
        <f>PRODUCT(G9+S9)</f>
        <v>0</v>
      </c>
      <c r="H13" s="47">
        <f>PRODUCT(H9+T9)</f>
        <v>0</v>
      </c>
      <c r="I13" s="47">
        <f>PRODUCT(I9+U9)</f>
        <v>0</v>
      </c>
      <c r="J13" s="60">
        <v>0</v>
      </c>
      <c r="K13" s="16"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17" t="s">
        <v>33</v>
      </c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35</v>
      </c>
      <c r="F14" s="47">
        <f>PRODUCT(AB9+AN9)</f>
        <v>1</v>
      </c>
      <c r="G14" s="47">
        <f>PRODUCT(AC9+AO9)</f>
        <v>8</v>
      </c>
      <c r="H14" s="47">
        <f>PRODUCT(AD9+AP9)</f>
        <v>32</v>
      </c>
      <c r="I14" s="47">
        <f>PRODUCT(AE9+AQ9)</f>
        <v>174</v>
      </c>
      <c r="J14" s="60">
        <f>PRODUCT(I14/K14)</f>
        <v>0.6718146718146718</v>
      </c>
      <c r="K14" s="10">
        <f>PRODUCT(AG9+AS9)</f>
        <v>259</v>
      </c>
      <c r="L14" s="53">
        <f>PRODUCT((F14+G14)/E14)</f>
        <v>0.25714285714285712</v>
      </c>
      <c r="M14" s="53">
        <f>PRODUCT(H14/E14)</f>
        <v>0.91428571428571426</v>
      </c>
      <c r="N14" s="53">
        <f>PRODUCT((F14+G14+H14)/E14)</f>
        <v>1.1714285714285715</v>
      </c>
      <c r="O14" s="53">
        <f>PRODUCT(I14/E14)</f>
        <v>4.9714285714285715</v>
      </c>
      <c r="Q14" s="17"/>
      <c r="R14" s="17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7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35</v>
      </c>
      <c r="F15" s="47">
        <f t="shared" ref="F15:I15" si="0">SUM(F12:F14)</f>
        <v>1</v>
      </c>
      <c r="G15" s="47">
        <f t="shared" si="0"/>
        <v>8</v>
      </c>
      <c r="H15" s="47">
        <f t="shared" si="0"/>
        <v>32</v>
      </c>
      <c r="I15" s="47">
        <f t="shared" si="0"/>
        <v>174</v>
      </c>
      <c r="J15" s="60">
        <f>PRODUCT(I15/K15)</f>
        <v>0.6718146718146718</v>
      </c>
      <c r="K15" s="16">
        <f>SUM(K12:K14)</f>
        <v>259</v>
      </c>
      <c r="L15" s="53">
        <f>PRODUCT((F15+G15)/E15)</f>
        <v>0.25714285714285712</v>
      </c>
      <c r="M15" s="53">
        <f>PRODUCT(H15/E15)</f>
        <v>0.91428571428571426</v>
      </c>
      <c r="N15" s="53">
        <f>PRODUCT((F15+G15+H15)/E15)</f>
        <v>1.1714285714285715</v>
      </c>
      <c r="O15" s="53">
        <f>PRODUCT(I15/E15)</f>
        <v>4.9714285714285715</v>
      </c>
      <c r="Q15" s="10"/>
      <c r="R15" s="10"/>
      <c r="S15" s="10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sortState ref="X6:AN7">
    <sortCondition ref="X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2022-09-09T19:26:30Z</dcterms:modified>
</cp:coreProperties>
</file>